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<sst xmlns="http://schemas.openxmlformats.org/spreadsheetml/2006/main" count="56" uniqueCount="56">
  <si>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</si>
  <si>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</si>
  <si>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</si>
  <si>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</si>
  <si>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</si>
  <si>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</si>
  <si>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</si>
  <si>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</si>
  <si>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</si>
  <si>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</si>
  <si>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</si>
  <si>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</si>
  <si>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</si>
  <si>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</si>
  <si>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</si>
  <si>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</si>
  <si>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</si>
  <si>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</si>
  <si>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</si>
  <si>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</si>
  <si>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</si>
  <si>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</si>
  <si>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</si>
  <si>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</si>
  <si>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</si>
  <si>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</si>
  <si>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</si>
  <si>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</si>
  <si>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</si>
  <si>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</si>
  <si>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</si>
  <si>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</si>
  <si>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</si>
  <si>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</si>
  <si>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</si>
  <si>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</si>
  <si>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</si>
  <si>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</si>
  <si>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</si>
  <si>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</si>
  <si>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</si>
  <si>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</si>
  <si>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</si>
  <si>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</si>
  <si>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</si>
  <si>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</si>
  <si>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</si>
  <si>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</si>
  <si>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</si>
  <si>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</si>
  <si>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</si>
  <si>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</si>
  <si>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</si>
  <si>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</si>
  <si>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</si>
  <si>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23 жовтня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</si>
</sst>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4" sqref="D3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33728.2</v>
      </c>
      <c r="D6" s="11">
        <f>D7+D8</f>
        <v>35050.9</v>
      </c>
      <c r="E6" s="12">
        <f aca="true" t="shared" si="0" ref="E6:E12">D6/C6*100</f>
        <v>103.92164420277395</v>
      </c>
    </row>
    <row r="7" spans="1:5" s="32" customFormat="1" ht="30.75" customHeight="1">
      <c r="A7" s="13">
        <v>11010000</v>
      </c>
      <c r="B7" s="14" t="s">
        <v>12</v>
      </c>
      <c r="C7" s="15">
        <v>33692.2</v>
      </c>
      <c r="D7" s="15">
        <v>35013.9</v>
      </c>
      <c r="E7" s="15">
        <f t="shared" si="0"/>
        <v>103.92286642012098</v>
      </c>
    </row>
    <row r="8" spans="1:5" s="32" customFormat="1" ht="39" customHeight="1" thickBot="1">
      <c r="A8" s="16" t="s">
        <v>27</v>
      </c>
      <c r="B8" s="17" t="s">
        <v>26</v>
      </c>
      <c r="C8" s="36">
        <v>36</v>
      </c>
      <c r="D8" s="36">
        <v>37</v>
      </c>
      <c r="E8" s="15">
        <f t="shared" si="0"/>
        <v>102.77777777777777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1032</v>
      </c>
      <c r="D9" s="11">
        <f>D10+D12+D11</f>
        <v>1111.5</v>
      </c>
      <c r="E9" s="12">
        <f t="shared" si="0"/>
        <v>107.70348837209302</v>
      </c>
    </row>
    <row r="10" spans="1:5" s="32" customFormat="1" ht="51" customHeight="1">
      <c r="A10" s="30" t="s">
        <v>29</v>
      </c>
      <c r="B10" s="31" t="s">
        <v>30</v>
      </c>
      <c r="C10" s="15">
        <v>32</v>
      </c>
      <c r="D10" s="15">
        <v>33.3</v>
      </c>
      <c r="E10" s="39">
        <f t="shared" si="0"/>
        <v>104.06249999999999</v>
      </c>
    </row>
    <row r="11" spans="1:5" s="32" customFormat="1" ht="28.5" customHeight="1">
      <c r="A11" s="37" t="s">
        <v>35</v>
      </c>
      <c r="B11" s="38" t="s">
        <v>36</v>
      </c>
      <c r="C11" s="39">
        <v>302</v>
      </c>
      <c r="D11" s="39">
        <v>274.1</v>
      </c>
      <c r="E11" s="39">
        <f t="shared" si="0"/>
        <v>90.76158940397352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804.1</v>
      </c>
      <c r="E12" s="39">
        <f t="shared" si="0"/>
        <v>115.20057306590259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34760.2</v>
      </c>
      <c r="D15" s="35">
        <f>D6+D9+D13</f>
        <v>36162.6</v>
      </c>
      <c r="E15" s="20">
        <f>D15/C15*100</f>
        <v>104.03449922612644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303528</v>
      </c>
      <c r="D16" s="11">
        <f>D17+D18</f>
        <v>298532.6</v>
      </c>
      <c r="E16" s="11">
        <f>D16/C16*100</f>
        <v>98.35422102738461</v>
      </c>
    </row>
    <row r="17" spans="1:5" s="32" customFormat="1" ht="24.75" customHeight="1">
      <c r="A17" s="21">
        <v>41020000</v>
      </c>
      <c r="B17" s="22" t="s">
        <v>2</v>
      </c>
      <c r="C17" s="23">
        <v>32170.6</v>
      </c>
      <c r="D17" s="23">
        <v>31709.5</v>
      </c>
      <c r="E17" s="23">
        <f>D17/C17*100</f>
        <v>98.56670376057643</v>
      </c>
    </row>
    <row r="18" spans="1:5" s="32" customFormat="1" ht="25.5" customHeight="1" thickBot="1">
      <c r="A18" s="24">
        <v>41030000</v>
      </c>
      <c r="B18" s="25" t="s">
        <v>3</v>
      </c>
      <c r="C18" s="26">
        <v>271357.4</v>
      </c>
      <c r="D18" s="26">
        <v>266823.1</v>
      </c>
      <c r="E18" s="26">
        <f>D18/C18*100</f>
        <v>98.32903027520162</v>
      </c>
    </row>
    <row r="19" spans="1:5" s="32" customFormat="1" ht="29.25" customHeight="1" thickBot="1">
      <c r="A19" s="27"/>
      <c r="B19" s="28" t="s">
        <v>11</v>
      </c>
      <c r="C19" s="29">
        <f>C16+C15</f>
        <v>338288.2</v>
      </c>
      <c r="D19" s="29">
        <f>D16+D15</f>
        <v>334695.19999999995</v>
      </c>
      <c r="E19" s="20">
        <f>D19/C19*100</f>
        <v>98.93788787193876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6">
        <v>2939.6</v>
      </c>
      <c r="D22" s="56">
        <v>2277.45312</v>
      </c>
      <c r="E22" s="50">
        <f t="shared" si="1"/>
        <v>77.47493264389713</v>
      </c>
    </row>
    <row r="23" spans="1:5" ht="30" customHeight="1">
      <c r="A23" s="45" t="s">
        <v>38</v>
      </c>
      <c r="B23" s="46" t="s">
        <v>15</v>
      </c>
      <c r="C23" s="56">
        <v>86539.682</v>
      </c>
      <c r="D23" s="56">
        <v>72309.47967</v>
      </c>
      <c r="E23" s="50">
        <f t="shared" si="1"/>
        <v>83.55644254620672</v>
      </c>
    </row>
    <row r="24" spans="1:5" ht="19.5" customHeight="1">
      <c r="A24" s="45" t="s">
        <v>39</v>
      </c>
      <c r="B24" s="46" t="s">
        <v>16</v>
      </c>
      <c r="C24" s="56">
        <v>58608.73406</v>
      </c>
      <c r="D24" s="56">
        <v>52265.89991</v>
      </c>
      <c r="E24" s="50">
        <f t="shared" si="1"/>
        <v>89.17766395788962</v>
      </c>
    </row>
    <row r="25" spans="1:5" ht="25.5" customHeight="1">
      <c r="A25" s="45" t="s">
        <v>40</v>
      </c>
      <c r="B25" s="46" t="s">
        <v>24</v>
      </c>
      <c r="C25" s="56">
        <v>172541.43995</v>
      </c>
      <c r="D25" s="56">
        <v>169047.83534</v>
      </c>
      <c r="E25" s="50">
        <f t="shared" si="1"/>
        <v>97.97520838413519</v>
      </c>
    </row>
    <row r="26" spans="1:5" ht="25.5" customHeight="1">
      <c r="A26" s="45" t="s">
        <v>41</v>
      </c>
      <c r="B26" s="46" t="s">
        <v>17</v>
      </c>
      <c r="C26" s="56">
        <v>5283.745</v>
      </c>
      <c r="D26" s="56">
        <v>4530.41551</v>
      </c>
      <c r="E26" s="50">
        <f>IF(C26=0,"",IF(D26/C26*100&gt;=200,"В/100",D26/C26*100))</f>
        <v>85.7425085805617</v>
      </c>
    </row>
    <row r="27" spans="1:5" ht="25.5" customHeight="1">
      <c r="A27" s="45" t="s">
        <v>42</v>
      </c>
      <c r="B27" s="46" t="s">
        <v>19</v>
      </c>
      <c r="C27" s="56">
        <v>1109.775</v>
      </c>
      <c r="D27" s="56">
        <v>899.52307</v>
      </c>
      <c r="E27" s="50">
        <f>IF(C27=0,"",IF(D27/C27*100&gt;=200,"В/100",D27/C27*100))</f>
        <v>81.05454438962852</v>
      </c>
    </row>
    <row r="28" spans="1:5" ht="21" customHeight="1">
      <c r="A28" s="45" t="s">
        <v>43</v>
      </c>
      <c r="B28" s="46" t="s">
        <v>31</v>
      </c>
      <c r="C28" s="56">
        <v>60</v>
      </c>
      <c r="D28" s="56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6">
        <v>25</v>
      </c>
      <c r="D29" s="56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6">
        <v>50</v>
      </c>
      <c r="D30" s="56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6">
        <v>50</v>
      </c>
      <c r="D31" s="56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7">
        <v>295</v>
      </c>
      <c r="D32" s="56">
        <v>172.50666</v>
      </c>
      <c r="E32" s="50">
        <f t="shared" si="1"/>
        <v>58.47683389830509</v>
      </c>
    </row>
    <row r="33" spans="1:5" ht="29.25" customHeight="1" thickBot="1">
      <c r="A33" s="16" t="s">
        <v>47</v>
      </c>
      <c r="B33" s="47" t="s">
        <v>21</v>
      </c>
      <c r="C33" s="58">
        <v>14782.229</v>
      </c>
      <c r="D33" s="56">
        <v>14496.46376</v>
      </c>
      <c r="E33" s="51">
        <f t="shared" si="1"/>
        <v>98.06683254602537</v>
      </c>
    </row>
    <row r="34" spans="1:5" s="33" customFormat="1" ht="23.25" customHeight="1" thickBot="1">
      <c r="A34" s="48"/>
      <c r="B34" s="49" t="s">
        <v>23</v>
      </c>
      <c r="C34" s="54">
        <f>SUM(C22:C33)</f>
        <v>342285.20501</v>
      </c>
      <c r="D34" s="55">
        <f>SUM(D22:D33)</f>
        <v>316039.32807000005</v>
      </c>
      <c r="E34" s="44">
        <f t="shared" si="1"/>
        <v>92.33216143851934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2017-10-09T07:34:07Z</cp:lastPrinted>
  <dcterms:created xsi:type="dcterms:W3CDTF">2015-04-06T06:03:14Z</dcterms:created>
  <dcterms:modified xsi:type="dcterms:W3CDTF">2017-10-26T13:13:06Z</dcterms:modified>
  <cp:category/>
  <cp:version/>
  <cp:contentType/>
  <cp:contentStatus/>
</cp:coreProperties>
</file>